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O25" i="1" s="1"/>
  <c r="O29" i="1" s="1"/>
  <c r="O32" i="1" s="1"/>
  <c r="M15" i="1"/>
  <c r="M25" i="1"/>
  <c r="AE25" i="1"/>
  <c r="AD25" i="1"/>
  <c r="AC25" i="1"/>
  <c r="AB25" i="1"/>
  <c r="AA25" i="1"/>
  <c r="Z25" i="1"/>
  <c r="Y25" i="1"/>
  <c r="I31" i="1" s="1"/>
  <c r="X25" i="1"/>
  <c r="H31" i="1" s="1"/>
  <c r="W25" i="1"/>
  <c r="G31" i="1" s="1"/>
  <c r="V25" i="1"/>
  <c r="F31" i="1" s="1"/>
  <c r="K31" i="1" s="1"/>
  <c r="U25" i="1"/>
  <c r="E31" i="1" s="1"/>
  <c r="T25" i="1"/>
  <c r="S25" i="1"/>
  <c r="R25" i="1"/>
  <c r="Q25" i="1"/>
  <c r="P25" i="1"/>
  <c r="L25" i="1"/>
  <c r="K25" i="1"/>
  <c r="J25" i="1"/>
  <c r="I25" i="1"/>
  <c r="I29" i="1" s="1"/>
  <c r="H25" i="1"/>
  <c r="H29" i="1" s="1"/>
  <c r="G25" i="1"/>
  <c r="G29" i="1" s="1"/>
  <c r="F25" i="1"/>
  <c r="F29" i="1" s="1"/>
  <c r="E25" i="1"/>
  <c r="E29" i="1" s="1"/>
  <c r="E32" i="1" s="1"/>
  <c r="D26" i="1" l="1"/>
  <c r="F32" i="1"/>
  <c r="L31" i="1"/>
  <c r="G32" i="1"/>
  <c r="K32" i="1" s="1"/>
  <c r="K29" i="1"/>
  <c r="I32" i="1"/>
  <c r="M29" i="1"/>
  <c r="H32" i="1"/>
  <c r="L32" i="1" s="1"/>
  <c r="L29" i="1"/>
  <c r="N31" i="1"/>
  <c r="M31" i="1"/>
  <c r="N25" i="1"/>
  <c r="N29" i="1" s="1"/>
  <c r="N32" i="1" l="1"/>
  <c r="M32" i="1"/>
</calcChain>
</file>

<file path=xl/sharedStrings.xml><?xml version="1.0" encoding="utf-8"?>
<sst xmlns="http://schemas.openxmlformats.org/spreadsheetml/2006/main" count="116" uniqueCount="61">
  <si>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</si>
  <si>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</si>
  <si>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</si>
  <si>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</si>
  <si>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</si>
  <si>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</si>
  <si>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</si>
  <si>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</si>
  <si>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</si>
  <si>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</si>
  <si>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</si>
  <si>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</si>
  <si>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</si>
  <si>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</si>
  <si>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</si>
  <si>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</si>
  <si>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</si>
  <si>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</si>
  <si>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</si>
  <si>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</si>
  <si>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</si>
  <si>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</si>
  <si>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</si>
  <si>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</si>
  <si>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</si>
  <si>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</si>
  <si>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</si>
  <si>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</si>
  <si>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</si>
  <si>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</si>
  <si>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</si>
  <si>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</si>
  <si>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</si>
  <si>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</si>
  <si>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</si>
  <si>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</si>
  <si>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PeTo</t>
  </si>
  <si>
    <t>TyTe</t>
  </si>
  <si>
    <t>ykköspesis</t>
  </si>
  <si>
    <t>Pilke</t>
  </si>
  <si>
    <t>superpesiskarsinta</t>
  </si>
  <si>
    <t>karsintasarja</t>
  </si>
  <si>
    <t>24.7.1972</t>
  </si>
  <si>
    <t>PeTo = Peräseinäjoen Toive  (1927)</t>
  </si>
  <si>
    <t>TyTe = Tyrnävän Tempaus  (1922)</t>
  </si>
  <si>
    <t>Pilke = Reisjärven Pilke  (1945)</t>
  </si>
  <si>
    <t>Marika Kuosmanen os. Tolppi</t>
  </si>
  <si>
    <t>ENSIMMÄISET</t>
  </si>
  <si>
    <t>Ottelu</t>
  </si>
  <si>
    <t>1.  ottelu</t>
  </si>
  <si>
    <t>Lyöty juoksu</t>
  </si>
  <si>
    <t>7.  ottelu</t>
  </si>
  <si>
    <t>Tuotu juoksu</t>
  </si>
  <si>
    <t>Kunnari</t>
  </si>
  <si>
    <t>10.05. 1998  PeTo - YPJ  1-0  (4-2, 8-8)</t>
  </si>
  <si>
    <t xml:space="preserve">  25 v   9 kk 16 pv</t>
  </si>
  <si>
    <t>03.06. 1998  PeTo - Pesäkarhut  0-2  (2-4, 1-8)</t>
  </si>
  <si>
    <t xml:space="preserve">  25 v 10 kk 10 pv</t>
  </si>
  <si>
    <t>suomensarja</t>
  </si>
  <si>
    <t>maakuntasarja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</si>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</sst>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46</v>
      </c>
      <c r="C1" s="2"/>
      <c r="D1" s="3"/>
      <c r="E1" s="3"/>
      <c r="F1" s="3"/>
      <c r="G1" s="4" t="s">
        <v>42</v>
      </c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1987</v>
      </c>
      <c r="C4" s="60"/>
      <c r="D4" s="61" t="s">
        <v>39</v>
      </c>
      <c r="E4" s="60"/>
      <c r="F4" s="62" t="s">
        <v>60</v>
      </c>
      <c r="G4" s="66"/>
      <c r="H4" s="65"/>
      <c r="I4" s="60"/>
      <c r="J4" s="60"/>
      <c r="K4" s="60"/>
      <c r="L4" s="60"/>
      <c r="M4" s="60"/>
      <c r="N4" s="60"/>
      <c r="O4" s="37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1988</v>
      </c>
      <c r="C5" s="60"/>
      <c r="D5" s="61" t="s">
        <v>39</v>
      </c>
      <c r="E5" s="60"/>
      <c r="F5" s="62" t="s">
        <v>60</v>
      </c>
      <c r="G5" s="66"/>
      <c r="H5" s="65"/>
      <c r="I5" s="60"/>
      <c r="J5" s="60"/>
      <c r="K5" s="60"/>
      <c r="L5" s="60"/>
      <c r="M5" s="60"/>
      <c r="N5" s="60"/>
      <c r="O5" s="37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7">
        <v>1989</v>
      </c>
      <c r="C6" s="87"/>
      <c r="D6" s="88" t="s">
        <v>39</v>
      </c>
      <c r="E6" s="87"/>
      <c r="F6" s="89" t="s">
        <v>58</v>
      </c>
      <c r="G6" s="90"/>
      <c r="H6" s="91"/>
      <c r="I6" s="87"/>
      <c r="J6" s="87"/>
      <c r="K6" s="87"/>
      <c r="L6" s="87"/>
      <c r="M6" s="87"/>
      <c r="N6" s="87"/>
      <c r="O6" s="37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92">
        <v>1990</v>
      </c>
      <c r="C7" s="92"/>
      <c r="D7" s="93" t="s">
        <v>39</v>
      </c>
      <c r="E7" s="92"/>
      <c r="F7" s="94" t="s">
        <v>59</v>
      </c>
      <c r="G7" s="95"/>
      <c r="H7" s="96"/>
      <c r="I7" s="92"/>
      <c r="J7" s="92"/>
      <c r="K7" s="92"/>
      <c r="L7" s="92"/>
      <c r="M7" s="92"/>
      <c r="N7" s="92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7">
        <v>1991</v>
      </c>
      <c r="C8" s="87"/>
      <c r="D8" s="88" t="s">
        <v>39</v>
      </c>
      <c r="E8" s="87"/>
      <c r="F8" s="89" t="s">
        <v>58</v>
      </c>
      <c r="G8" s="90"/>
      <c r="H8" s="91"/>
      <c r="I8" s="87"/>
      <c r="J8" s="87"/>
      <c r="K8" s="87"/>
      <c r="L8" s="87"/>
      <c r="M8" s="87"/>
      <c r="N8" s="8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7">
        <v>1992</v>
      </c>
      <c r="C9" s="87"/>
      <c r="D9" s="88" t="s">
        <v>39</v>
      </c>
      <c r="E9" s="87"/>
      <c r="F9" s="89" t="s">
        <v>58</v>
      </c>
      <c r="G9" s="90"/>
      <c r="H9" s="91"/>
      <c r="I9" s="87"/>
      <c r="J9" s="87"/>
      <c r="K9" s="87"/>
      <c r="L9" s="87"/>
      <c r="M9" s="87"/>
      <c r="N9" s="87"/>
      <c r="O9" s="37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0">
        <v>1993</v>
      </c>
      <c r="C10" s="60"/>
      <c r="D10" s="61" t="s">
        <v>39</v>
      </c>
      <c r="E10" s="60"/>
      <c r="F10" s="62" t="s">
        <v>38</v>
      </c>
      <c r="G10" s="66"/>
      <c r="H10" s="65"/>
      <c r="I10" s="60"/>
      <c r="J10" s="60"/>
      <c r="K10" s="60"/>
      <c r="L10" s="60"/>
      <c r="M10" s="60"/>
      <c r="N10" s="60"/>
      <c r="O10" s="37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0">
        <v>1994</v>
      </c>
      <c r="C11" s="60"/>
      <c r="D11" s="61" t="s">
        <v>39</v>
      </c>
      <c r="E11" s="60"/>
      <c r="F11" s="62" t="s">
        <v>38</v>
      </c>
      <c r="G11" s="66"/>
      <c r="H11" s="65"/>
      <c r="I11" s="60"/>
      <c r="J11" s="60"/>
      <c r="K11" s="60"/>
      <c r="L11" s="60"/>
      <c r="M11" s="60"/>
      <c r="N11" s="60"/>
      <c r="O11" s="37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0">
        <v>1995</v>
      </c>
      <c r="C12" s="60"/>
      <c r="D12" s="61" t="s">
        <v>39</v>
      </c>
      <c r="E12" s="60"/>
      <c r="F12" s="62" t="s">
        <v>38</v>
      </c>
      <c r="G12" s="66"/>
      <c r="H12" s="65"/>
      <c r="I12" s="60"/>
      <c r="J12" s="60"/>
      <c r="K12" s="60"/>
      <c r="L12" s="60"/>
      <c r="M12" s="60"/>
      <c r="N12" s="60"/>
      <c r="O12" s="37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0">
        <v>1996</v>
      </c>
      <c r="C13" s="60"/>
      <c r="D13" s="61" t="s">
        <v>39</v>
      </c>
      <c r="E13" s="60"/>
      <c r="F13" s="62" t="s">
        <v>38</v>
      </c>
      <c r="G13" s="66"/>
      <c r="H13" s="65"/>
      <c r="I13" s="60"/>
      <c r="J13" s="60"/>
      <c r="K13" s="60"/>
      <c r="L13" s="60"/>
      <c r="M13" s="60"/>
      <c r="N13" s="60"/>
      <c r="O13" s="37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60">
        <v>1997</v>
      </c>
      <c r="C14" s="60"/>
      <c r="D14" s="61" t="s">
        <v>37</v>
      </c>
      <c r="E14" s="60"/>
      <c r="F14" s="62" t="s">
        <v>38</v>
      </c>
      <c r="G14" s="66"/>
      <c r="H14" s="65"/>
      <c r="I14" s="60"/>
      <c r="J14" s="60"/>
      <c r="K14" s="60"/>
      <c r="L14" s="60"/>
      <c r="M14" s="60"/>
      <c r="N14" s="60"/>
      <c r="O14" s="37">
        <v>0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1998</v>
      </c>
      <c r="C15" s="27" t="s">
        <v>35</v>
      </c>
      <c r="D15" s="29" t="s">
        <v>36</v>
      </c>
      <c r="E15" s="27">
        <v>14</v>
      </c>
      <c r="F15" s="27">
        <v>0</v>
      </c>
      <c r="G15" s="27">
        <v>1</v>
      </c>
      <c r="H15" s="27">
        <v>3</v>
      </c>
      <c r="I15" s="27">
        <v>28</v>
      </c>
      <c r="J15" s="27">
        <v>18</v>
      </c>
      <c r="K15" s="27">
        <v>6</v>
      </c>
      <c r="L15" s="27">
        <v>3</v>
      </c>
      <c r="M15" s="27">
        <f>PRODUCT(F15+G15)</f>
        <v>1</v>
      </c>
      <c r="N15" s="30">
        <v>0.38400000000000001</v>
      </c>
      <c r="O15" s="37">
        <f>PRODUCT(I15/N15)</f>
        <v>72.916666666666671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63" t="s">
        <v>40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60">
        <v>1999</v>
      </c>
      <c r="C16" s="60"/>
      <c r="D16" s="61" t="s">
        <v>37</v>
      </c>
      <c r="E16" s="60"/>
      <c r="F16" s="62" t="s">
        <v>38</v>
      </c>
      <c r="G16" s="66"/>
      <c r="H16" s="65"/>
      <c r="I16" s="60"/>
      <c r="J16" s="60"/>
      <c r="K16" s="60"/>
      <c r="L16" s="60"/>
      <c r="M16" s="60"/>
      <c r="N16" s="60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63" t="s">
        <v>40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60">
        <v>2000</v>
      </c>
      <c r="C17" s="60"/>
      <c r="D17" s="61" t="s">
        <v>37</v>
      </c>
      <c r="E17" s="60"/>
      <c r="F17" s="62" t="s">
        <v>38</v>
      </c>
      <c r="G17" s="66"/>
      <c r="H17" s="65"/>
      <c r="I17" s="60"/>
      <c r="J17" s="60"/>
      <c r="K17" s="60"/>
      <c r="L17" s="60"/>
      <c r="M17" s="60"/>
      <c r="N17" s="60"/>
      <c r="O17" s="37">
        <v>0</v>
      </c>
      <c r="P17" s="27"/>
      <c r="Q17" s="27"/>
      <c r="R17" s="27"/>
      <c r="S17" s="27"/>
      <c r="T17" s="27"/>
      <c r="U17" s="28">
        <v>7</v>
      </c>
      <c r="V17" s="28">
        <v>0</v>
      </c>
      <c r="W17" s="28">
        <v>4</v>
      </c>
      <c r="X17" s="28">
        <v>3</v>
      </c>
      <c r="Y17" s="28">
        <v>15</v>
      </c>
      <c r="Z17" s="27"/>
      <c r="AA17" s="27"/>
      <c r="AB17" s="27"/>
      <c r="AC17" s="27"/>
      <c r="AD17" s="27"/>
      <c r="AE17" s="27"/>
      <c r="AF17" s="63" t="s">
        <v>41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87">
        <v>2001</v>
      </c>
      <c r="C18" s="87"/>
      <c r="D18" s="88" t="s">
        <v>39</v>
      </c>
      <c r="E18" s="87"/>
      <c r="F18" s="89" t="s">
        <v>58</v>
      </c>
      <c r="G18" s="90"/>
      <c r="H18" s="91"/>
      <c r="I18" s="87"/>
      <c r="J18" s="87"/>
      <c r="K18" s="87"/>
      <c r="L18" s="87"/>
      <c r="M18" s="87"/>
      <c r="N18" s="87"/>
      <c r="O18" s="37">
        <v>0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87">
        <v>2002</v>
      </c>
      <c r="C19" s="87"/>
      <c r="D19" s="88" t="s">
        <v>39</v>
      </c>
      <c r="E19" s="87"/>
      <c r="F19" s="89" t="s">
        <v>58</v>
      </c>
      <c r="G19" s="90"/>
      <c r="H19" s="91"/>
      <c r="I19" s="87"/>
      <c r="J19" s="87"/>
      <c r="K19" s="87"/>
      <c r="L19" s="87"/>
      <c r="M19" s="87"/>
      <c r="N19" s="87"/>
      <c r="O19" s="37">
        <v>0</v>
      </c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60">
        <v>2003</v>
      </c>
      <c r="C20" s="60"/>
      <c r="D20" s="61" t="s">
        <v>39</v>
      </c>
      <c r="E20" s="60"/>
      <c r="F20" s="62" t="s">
        <v>38</v>
      </c>
      <c r="G20" s="66"/>
      <c r="H20" s="65"/>
      <c r="I20" s="60"/>
      <c r="J20" s="60"/>
      <c r="K20" s="60"/>
      <c r="L20" s="60"/>
      <c r="M20" s="60"/>
      <c r="N20" s="60"/>
      <c r="O20" s="37">
        <v>0</v>
      </c>
      <c r="P20" s="27"/>
      <c r="Q20" s="27"/>
      <c r="R20" s="27"/>
      <c r="S20" s="27"/>
      <c r="T20" s="27"/>
      <c r="U20" s="28">
        <v>6</v>
      </c>
      <c r="V20" s="28">
        <v>0</v>
      </c>
      <c r="W20" s="28">
        <v>10</v>
      </c>
      <c r="X20" s="28">
        <v>1</v>
      </c>
      <c r="Y20" s="28">
        <v>16</v>
      </c>
      <c r="Z20" s="27"/>
      <c r="AA20" s="27"/>
      <c r="AB20" s="27"/>
      <c r="AC20" s="27"/>
      <c r="AD20" s="27"/>
      <c r="AE20" s="27"/>
      <c r="AF20" s="63" t="s">
        <v>41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7">
        <v>2004</v>
      </c>
      <c r="C21" s="27"/>
      <c r="D21" s="29"/>
      <c r="E21" s="27"/>
      <c r="F21" s="27"/>
      <c r="G21" s="27"/>
      <c r="H21" s="27"/>
      <c r="I21" s="27"/>
      <c r="J21" s="27"/>
      <c r="K21" s="27"/>
      <c r="L21" s="27"/>
      <c r="M21" s="27"/>
      <c r="N21" s="30"/>
      <c r="O21" s="37"/>
      <c r="P21" s="27"/>
      <c r="Q21" s="27"/>
      <c r="R21" s="27"/>
      <c r="S21" s="27"/>
      <c r="T21" s="27"/>
      <c r="U21" s="28"/>
      <c r="V21" s="28"/>
      <c r="W21" s="28"/>
      <c r="X21" s="28"/>
      <c r="Y21" s="28"/>
      <c r="Z21" s="27"/>
      <c r="AA21" s="27"/>
      <c r="AB21" s="27"/>
      <c r="AC21" s="27"/>
      <c r="AD21" s="27"/>
      <c r="AE21" s="27"/>
      <c r="AF21" s="14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87">
        <v>2005</v>
      </c>
      <c r="C22" s="87"/>
      <c r="D22" s="88" t="s">
        <v>39</v>
      </c>
      <c r="E22" s="87"/>
      <c r="F22" s="89" t="s">
        <v>58</v>
      </c>
      <c r="G22" s="90"/>
      <c r="H22" s="91"/>
      <c r="I22" s="87"/>
      <c r="J22" s="87"/>
      <c r="K22" s="87"/>
      <c r="L22" s="87"/>
      <c r="M22" s="87"/>
      <c r="N22" s="87"/>
      <c r="O22" s="37">
        <v>0</v>
      </c>
      <c r="P22" s="27"/>
      <c r="Q22" s="27"/>
      <c r="R22" s="27"/>
      <c r="S22" s="27"/>
      <c r="T22" s="27"/>
      <c r="U22" s="28"/>
      <c r="V22" s="28"/>
      <c r="W22" s="28"/>
      <c r="X22" s="28"/>
      <c r="Y22" s="28"/>
      <c r="Z22" s="27"/>
      <c r="AA22" s="27"/>
      <c r="AB22" s="27"/>
      <c r="AC22" s="27"/>
      <c r="AD22" s="27"/>
      <c r="AE22" s="27"/>
      <c r="AF22" s="14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87">
        <v>2006</v>
      </c>
      <c r="C23" s="87"/>
      <c r="D23" s="88" t="s">
        <v>39</v>
      </c>
      <c r="E23" s="87"/>
      <c r="F23" s="89" t="s">
        <v>58</v>
      </c>
      <c r="G23" s="90"/>
      <c r="H23" s="91"/>
      <c r="I23" s="87"/>
      <c r="J23" s="87"/>
      <c r="K23" s="87"/>
      <c r="L23" s="87"/>
      <c r="M23" s="87"/>
      <c r="N23" s="87"/>
      <c r="O23" s="37">
        <v>0</v>
      </c>
      <c r="P23" s="27"/>
      <c r="Q23" s="27"/>
      <c r="R23" s="27"/>
      <c r="S23" s="27"/>
      <c r="T23" s="27"/>
      <c r="U23" s="28"/>
      <c r="V23" s="28"/>
      <c r="W23" s="28"/>
      <c r="X23" s="28"/>
      <c r="Y23" s="28"/>
      <c r="Z23" s="27"/>
      <c r="AA23" s="27"/>
      <c r="AB23" s="27"/>
      <c r="AC23" s="27"/>
      <c r="AD23" s="27"/>
      <c r="AE23" s="27"/>
      <c r="AF23" s="14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87">
        <v>2007</v>
      </c>
      <c r="C24" s="87"/>
      <c r="D24" s="88" t="s">
        <v>39</v>
      </c>
      <c r="E24" s="87"/>
      <c r="F24" s="89" t="s">
        <v>58</v>
      </c>
      <c r="G24" s="90"/>
      <c r="H24" s="91"/>
      <c r="I24" s="87"/>
      <c r="J24" s="87"/>
      <c r="K24" s="87"/>
      <c r="L24" s="87"/>
      <c r="M24" s="87"/>
      <c r="N24" s="87"/>
      <c r="O24" s="37">
        <v>0</v>
      </c>
      <c r="P24" s="27"/>
      <c r="Q24" s="27"/>
      <c r="R24" s="27"/>
      <c r="S24" s="27"/>
      <c r="T24" s="27"/>
      <c r="U24" s="28"/>
      <c r="V24" s="28"/>
      <c r="W24" s="28"/>
      <c r="X24" s="28"/>
      <c r="Y24" s="28"/>
      <c r="Z24" s="27"/>
      <c r="AA24" s="27"/>
      <c r="AB24" s="27"/>
      <c r="AC24" s="27"/>
      <c r="AD24" s="27"/>
      <c r="AE24" s="27"/>
      <c r="AF24" s="14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7" t="s">
        <v>9</v>
      </c>
      <c r="C25" s="18"/>
      <c r="D25" s="16"/>
      <c r="E25" s="19">
        <f t="shared" ref="E25:M25" si="0">SUM(E15:E24)</f>
        <v>14</v>
      </c>
      <c r="F25" s="19">
        <f t="shared" si="0"/>
        <v>0</v>
      </c>
      <c r="G25" s="19">
        <f t="shared" si="0"/>
        <v>1</v>
      </c>
      <c r="H25" s="19">
        <f t="shared" si="0"/>
        <v>3</v>
      </c>
      <c r="I25" s="19">
        <f t="shared" si="0"/>
        <v>28</v>
      </c>
      <c r="J25" s="19">
        <f t="shared" si="0"/>
        <v>18</v>
      </c>
      <c r="K25" s="19">
        <f t="shared" si="0"/>
        <v>6</v>
      </c>
      <c r="L25" s="19">
        <f t="shared" si="0"/>
        <v>3</v>
      </c>
      <c r="M25" s="19">
        <f t="shared" si="0"/>
        <v>1</v>
      </c>
      <c r="N25" s="31">
        <f>PRODUCT(I25/O25)</f>
        <v>0.38399999999999995</v>
      </c>
      <c r="O25" s="32">
        <f t="shared" ref="O25:AE25" si="1">SUM(O15:O24)</f>
        <v>72.916666666666671</v>
      </c>
      <c r="P25" s="19">
        <f t="shared" si="1"/>
        <v>0</v>
      </c>
      <c r="Q25" s="19">
        <f t="shared" si="1"/>
        <v>0</v>
      </c>
      <c r="R25" s="19">
        <f t="shared" si="1"/>
        <v>0</v>
      </c>
      <c r="S25" s="19">
        <f t="shared" si="1"/>
        <v>0</v>
      </c>
      <c r="T25" s="19">
        <f t="shared" si="1"/>
        <v>0</v>
      </c>
      <c r="U25" s="19">
        <f t="shared" si="1"/>
        <v>13</v>
      </c>
      <c r="V25" s="19">
        <f t="shared" si="1"/>
        <v>0</v>
      </c>
      <c r="W25" s="19">
        <f t="shared" si="1"/>
        <v>14</v>
      </c>
      <c r="X25" s="19">
        <f t="shared" si="1"/>
        <v>4</v>
      </c>
      <c r="Y25" s="19">
        <f t="shared" si="1"/>
        <v>31</v>
      </c>
      <c r="Z25" s="19">
        <f t="shared" si="1"/>
        <v>0</v>
      </c>
      <c r="AA25" s="19">
        <f t="shared" si="1"/>
        <v>0</v>
      </c>
      <c r="AB25" s="19">
        <f t="shared" si="1"/>
        <v>0</v>
      </c>
      <c r="AC25" s="19">
        <f t="shared" si="1"/>
        <v>0</v>
      </c>
      <c r="AD25" s="19">
        <f t="shared" si="1"/>
        <v>0</v>
      </c>
      <c r="AE25" s="19">
        <f t="shared" si="1"/>
        <v>0</v>
      </c>
      <c r="AF25" s="14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29" t="s">
        <v>2</v>
      </c>
      <c r="C26" s="33"/>
      <c r="D26" s="34">
        <f>SUM(F25:H25)+((I25-F25-G25)/3)+(E25/3)+(Z25*25)+(AA25*25)+(AB25*10)+(AC25*25)+(AD25*20)+(AE25*15)</f>
        <v>17.666666666666668</v>
      </c>
      <c r="E26" s="1"/>
      <c r="F26" s="1"/>
      <c r="G26" s="1"/>
      <c r="H26" s="1"/>
      <c r="I26" s="1"/>
      <c r="J26" s="1"/>
      <c r="K26" s="1"/>
      <c r="L26" s="1"/>
      <c r="M26" s="1"/>
      <c r="N26" s="3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36"/>
      <c r="AE26" s="1"/>
      <c r="AF26" s="1"/>
      <c r="AG26" s="24"/>
      <c r="AH26" s="9"/>
      <c r="AI26" s="9"/>
      <c r="AJ26" s="9"/>
      <c r="AK26" s="9"/>
      <c r="AL26" s="9"/>
    </row>
    <row r="27" spans="1:38" s="10" customFormat="1" ht="15" customHeight="1" x14ac:dyDescent="0.25">
      <c r="A27" s="1"/>
      <c r="B27" s="1"/>
      <c r="C27" s="1"/>
      <c r="D27" s="25"/>
      <c r="E27" s="1"/>
      <c r="F27" s="1"/>
      <c r="G27" s="1"/>
      <c r="H27" s="1"/>
      <c r="I27" s="1"/>
      <c r="J27" s="1"/>
      <c r="K27" s="1"/>
      <c r="L27" s="1"/>
      <c r="M27" s="1"/>
      <c r="N27" s="35"/>
      <c r="O27" s="37"/>
      <c r="P27" s="1"/>
      <c r="Q27" s="3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23" t="s">
        <v>16</v>
      </c>
      <c r="C28" s="40"/>
      <c r="D28" s="40"/>
      <c r="E28" s="19" t="s">
        <v>4</v>
      </c>
      <c r="F28" s="19" t="s">
        <v>13</v>
      </c>
      <c r="G28" s="16" t="s">
        <v>14</v>
      </c>
      <c r="H28" s="19" t="s">
        <v>15</v>
      </c>
      <c r="I28" s="19" t="s">
        <v>3</v>
      </c>
      <c r="J28" s="1"/>
      <c r="K28" s="19" t="s">
        <v>25</v>
      </c>
      <c r="L28" s="19" t="s">
        <v>26</v>
      </c>
      <c r="M28" s="19" t="s">
        <v>27</v>
      </c>
      <c r="N28" s="31" t="s">
        <v>33</v>
      </c>
      <c r="O28" s="25"/>
      <c r="P28" s="41" t="s">
        <v>47</v>
      </c>
      <c r="Q28" s="13"/>
      <c r="R28" s="13"/>
      <c r="S28" s="13"/>
      <c r="T28" s="67"/>
      <c r="U28" s="67"/>
      <c r="V28" s="67"/>
      <c r="W28" s="67"/>
      <c r="X28" s="67"/>
      <c r="Y28" s="13"/>
      <c r="Z28" s="13"/>
      <c r="AA28" s="13"/>
      <c r="AB28" s="12"/>
      <c r="AC28" s="13"/>
      <c r="AD28" s="13"/>
      <c r="AE28" s="13"/>
      <c r="AF28" s="68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41" t="s">
        <v>17</v>
      </c>
      <c r="C29" s="13"/>
      <c r="D29" s="42"/>
      <c r="E29" s="27">
        <f>PRODUCT(E25)</f>
        <v>14</v>
      </c>
      <c r="F29" s="27">
        <f>PRODUCT(F25)</f>
        <v>0</v>
      </c>
      <c r="G29" s="27">
        <f>PRODUCT(G25)</f>
        <v>1</v>
      </c>
      <c r="H29" s="27">
        <f>PRODUCT(H25)</f>
        <v>3</v>
      </c>
      <c r="I29" s="27">
        <f>PRODUCT(I25)</f>
        <v>28</v>
      </c>
      <c r="J29" s="1"/>
      <c r="K29" s="43">
        <f>PRODUCT((F29+G29)/E29)</f>
        <v>7.1428571428571425E-2</v>
      </c>
      <c r="L29" s="43">
        <f>PRODUCT(H29/E29)</f>
        <v>0.21428571428571427</v>
      </c>
      <c r="M29" s="43">
        <f>PRODUCT(I29/E29)</f>
        <v>2</v>
      </c>
      <c r="N29" s="30">
        <f>PRODUCT(N25)</f>
        <v>0.38399999999999995</v>
      </c>
      <c r="O29" s="25">
        <f>PRODUCT(O25)</f>
        <v>72.916666666666671</v>
      </c>
      <c r="P29" s="69" t="s">
        <v>48</v>
      </c>
      <c r="Q29" s="70"/>
      <c r="R29" s="70"/>
      <c r="S29" s="71" t="s">
        <v>54</v>
      </c>
      <c r="T29" s="71"/>
      <c r="U29" s="71"/>
      <c r="V29" s="71"/>
      <c r="W29" s="71"/>
      <c r="X29" s="71"/>
      <c r="Y29" s="71"/>
      <c r="Z29" s="71"/>
      <c r="AA29" s="71"/>
      <c r="AB29" s="72"/>
      <c r="AC29" s="71"/>
      <c r="AD29" s="73" t="s">
        <v>49</v>
      </c>
      <c r="AE29" s="73"/>
      <c r="AF29" s="74" t="s">
        <v>55</v>
      </c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44" t="s">
        <v>18</v>
      </c>
      <c r="C30" s="45"/>
      <c r="D30" s="46"/>
      <c r="E30" s="27"/>
      <c r="F30" s="27"/>
      <c r="G30" s="27"/>
      <c r="H30" s="27"/>
      <c r="I30" s="27"/>
      <c r="J30" s="1"/>
      <c r="K30" s="43"/>
      <c r="L30" s="43"/>
      <c r="M30" s="43"/>
      <c r="N30" s="30"/>
      <c r="O30" s="25"/>
      <c r="P30" s="75" t="s">
        <v>50</v>
      </c>
      <c r="Q30" s="76"/>
      <c r="R30" s="76"/>
      <c r="S30" s="77" t="s">
        <v>56</v>
      </c>
      <c r="T30" s="77"/>
      <c r="U30" s="77"/>
      <c r="V30" s="77"/>
      <c r="W30" s="77"/>
      <c r="X30" s="77"/>
      <c r="Y30" s="77"/>
      <c r="Z30" s="77"/>
      <c r="AA30" s="77"/>
      <c r="AB30" s="78"/>
      <c r="AC30" s="77"/>
      <c r="AD30" s="79" t="s">
        <v>51</v>
      </c>
      <c r="AE30" s="79"/>
      <c r="AF30" s="80" t="s">
        <v>57</v>
      </c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47" t="s">
        <v>19</v>
      </c>
      <c r="C31" s="48"/>
      <c r="D31" s="49"/>
      <c r="E31" s="28">
        <f>PRODUCT(U25)</f>
        <v>13</v>
      </c>
      <c r="F31" s="28">
        <f>PRODUCT(V25)</f>
        <v>0</v>
      </c>
      <c r="G31" s="28">
        <f>PRODUCT(W25)</f>
        <v>14</v>
      </c>
      <c r="H31" s="28">
        <f>PRODUCT(X25)</f>
        <v>4</v>
      </c>
      <c r="I31" s="28">
        <f>PRODUCT(Y25)</f>
        <v>31</v>
      </c>
      <c r="J31" s="1"/>
      <c r="K31" s="50">
        <f>PRODUCT((F31+G31)/E31)</f>
        <v>1.0769230769230769</v>
      </c>
      <c r="L31" s="50">
        <f>PRODUCT(H31/E31)</f>
        <v>0.30769230769230771</v>
      </c>
      <c r="M31" s="50">
        <f>PRODUCT(I31/E31)</f>
        <v>2.3846153846153846</v>
      </c>
      <c r="N31" s="51">
        <f>PRODUCT(I31/O31)</f>
        <v>0.44285714285714284</v>
      </c>
      <c r="O31" s="25">
        <v>70</v>
      </c>
      <c r="P31" s="75" t="s">
        <v>52</v>
      </c>
      <c r="Q31" s="76"/>
      <c r="R31" s="76"/>
      <c r="S31" s="77" t="s">
        <v>54</v>
      </c>
      <c r="T31" s="77"/>
      <c r="U31" s="77"/>
      <c r="V31" s="77"/>
      <c r="W31" s="77"/>
      <c r="X31" s="77"/>
      <c r="Y31" s="77"/>
      <c r="Z31" s="77"/>
      <c r="AA31" s="77"/>
      <c r="AB31" s="78"/>
      <c r="AC31" s="77"/>
      <c r="AD31" s="79" t="s">
        <v>49</v>
      </c>
      <c r="AE31" s="79"/>
      <c r="AF31" s="80" t="s">
        <v>55</v>
      </c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52" t="s">
        <v>20</v>
      </c>
      <c r="C32" s="53"/>
      <c r="D32" s="54"/>
      <c r="E32" s="19">
        <f>SUM(E29:E31)</f>
        <v>27</v>
      </c>
      <c r="F32" s="19">
        <f>SUM(F29:F31)</f>
        <v>0</v>
      </c>
      <c r="G32" s="19">
        <f>SUM(G29:G31)</f>
        <v>15</v>
      </c>
      <c r="H32" s="19">
        <f>SUM(H29:H31)</f>
        <v>7</v>
      </c>
      <c r="I32" s="19">
        <f>SUM(I29:I31)</f>
        <v>59</v>
      </c>
      <c r="J32" s="1"/>
      <c r="K32" s="55">
        <f>PRODUCT((F32+G32)/E32)</f>
        <v>0.55555555555555558</v>
      </c>
      <c r="L32" s="55">
        <f>PRODUCT(H32/E32)</f>
        <v>0.25925925925925924</v>
      </c>
      <c r="M32" s="55">
        <f>PRODUCT(I32/E32)</f>
        <v>2.1851851851851851</v>
      </c>
      <c r="N32" s="31">
        <f>PRODUCT(I32/O32)</f>
        <v>0.41282798833819234</v>
      </c>
      <c r="O32" s="25">
        <f>SUM(O29:O31)</f>
        <v>142.91666666666669</v>
      </c>
      <c r="P32" s="81" t="s">
        <v>53</v>
      </c>
      <c r="Q32" s="82"/>
      <c r="R32" s="82"/>
      <c r="S32" s="83"/>
      <c r="T32" s="83"/>
      <c r="U32" s="83"/>
      <c r="V32" s="83"/>
      <c r="W32" s="83"/>
      <c r="X32" s="83"/>
      <c r="Y32" s="83"/>
      <c r="Z32" s="83"/>
      <c r="AA32" s="83"/>
      <c r="AB32" s="84"/>
      <c r="AC32" s="83"/>
      <c r="AD32" s="85"/>
      <c r="AE32" s="85"/>
      <c r="AF32" s="86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36"/>
      <c r="C33" s="36"/>
      <c r="D33" s="36"/>
      <c r="E33" s="36"/>
      <c r="F33" s="36"/>
      <c r="G33" s="36"/>
      <c r="H33" s="36"/>
      <c r="I33" s="36"/>
      <c r="J33" s="1"/>
      <c r="K33" s="36"/>
      <c r="L33" s="36"/>
      <c r="M33" s="3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 t="s">
        <v>34</v>
      </c>
      <c r="C34" s="1"/>
      <c r="D34" s="64" t="s">
        <v>43</v>
      </c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 t="s">
        <v>44</v>
      </c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 t="s">
        <v>45</v>
      </c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:38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:38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:38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6:32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2019-01-23T15:42:48Z</dcterms:modified>
</cp:coreProperties>
</file>